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ontanaroassetmngt.sharepoint.com/sites/Company/Shared Documents/F-Drive/COMPLIANCE/31 - MiFID II/Costs &amp; Charges Template/22. Jan 2024/"/>
    </mc:Choice>
  </mc:AlternateContent>
  <xr:revisionPtr revIDLastSave="3" documentId="8_{84996128-8AAD-4997-A171-3C77FC00E079}" xr6:coauthVersionLast="47" xr6:coauthVersionMax="47" xr10:uidLastSave="{55BCA0FA-2E2E-4769-A6DB-F68BFE80A1E4}"/>
  <bookViews>
    <workbookView xWindow="25425" yWindow="0" windowWidth="25725" windowHeight="20835" tabRatio="818" firstSheet="2" activeTab="2" xr2:uid="{00000000-000D-0000-FFFF-FFFF00000000}"/>
  </bookViews>
  <sheets>
    <sheet name="Notes" sheetId="3" state="hidden" r:id="rId1"/>
    <sheet name="Segregated Mandate" sheetId="1" state="hidden" r:id="rId2"/>
    <sheet name="IE00B1FZRR25" sheetId="30" r:id="rId3"/>
    <sheet name="IE00BYSRYY24" sheetId="29" r:id="rId4"/>
    <sheet name="IE00B1FZRT49" sheetId="32" r:id="rId5"/>
    <sheet name="IE00BYSRYZ31" sheetId="31" r:id="rId6"/>
    <sheet name="IE00BFFK9L34" sheetId="34" r:id="rId7"/>
    <sheet name="Sheet6" sheetId="11" state="hidden" r:id="rId8"/>
  </sheets>
  <externalReferences>
    <externalReference r:id="rId9"/>
    <externalReference r:id="rId10"/>
  </externalReferences>
  <definedNames>
    <definedName name="Cash" localSheetId="2">'[1]MEEIF opening valuation'!#REF!</definedName>
    <definedName name="Cash" localSheetId="4">'[1]MEEIF opening valuation'!#REF!</definedName>
    <definedName name="Cash" localSheetId="6">'[1]MEEIF opening valuation'!#REF!</definedName>
    <definedName name="Cash" localSheetId="5">'[1]MEEIF opening valuation'!#REF!</definedName>
    <definedName name="Cash">#REF!</definedName>
    <definedName name="CashTotal">[2]VALUTotals!$B$9</definedName>
    <definedName name="CurrCost">[2]Currencies!$H$13</definedName>
    <definedName name="CurrMkt">[2]Currencies!$I$13</definedName>
    <definedName name="Equity" localSheetId="2">'[1]MEEIF opening valuation'!#REF!</definedName>
    <definedName name="Equity" localSheetId="4">'[1]MEEIF opening valuation'!#REF!</definedName>
    <definedName name="Equity" localSheetId="6">'[1]MEEIF opening valuation'!#REF!</definedName>
    <definedName name="Equity" localSheetId="5">'[1]MEEIF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2">IE00B1FZRR25!$B$1:$M$53</definedName>
    <definedName name="_xlnm.Print_Area" localSheetId="4">IE00B1FZRT49!$B$1:$M$53</definedName>
    <definedName name="_xlnm.Print_Area" localSheetId="6">IE00BFFK9L34!$B$1:$M$53</definedName>
    <definedName name="_xlnm.Print_Area" localSheetId="3">IE00BYSRYY24!$B$1:$M$53</definedName>
    <definedName name="_xlnm.Print_Area" localSheetId="5">IE00BYSRYZ31!$B$1:$M$53</definedName>
    <definedName name="Receivables">[2]VALUTotals!$D$9</definedName>
    <definedName name="VALU_MN" localSheetId="2">'[1]MEEIF opening valuation'!#REF!</definedName>
    <definedName name="VALU_MN" localSheetId="4">'[1]MEEIF opening valuation'!#REF!</definedName>
    <definedName name="VALU_MN" localSheetId="6">'[1]MEEIF opening valuation'!#REF!</definedName>
    <definedName name="VALU_MN" localSheetId="5">'[1]MEEIF opening valuation'!#REF!</definedName>
    <definedName name="VALU_MN">#REF!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34" l="1"/>
  <c r="D24" i="34"/>
  <c r="D33" i="34" l="1"/>
  <c r="D33" i="29" l="1"/>
  <c r="D33" i="30"/>
  <c r="D36" i="32"/>
  <c r="D33" i="32"/>
  <c r="D24" i="32"/>
  <c r="D36" i="31"/>
  <c r="D33" i="31"/>
  <c r="D24" i="31"/>
  <c r="D36" i="30"/>
  <c r="D24" i="30"/>
  <c r="D36" i="29"/>
  <c r="D24" i="29"/>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D46" i="34" l="1"/>
  <c r="D46" i="32" l="1"/>
  <c r="D46" i="31"/>
  <c r="D46" i="29"/>
  <c r="D46" i="30"/>
</calcChain>
</file>

<file path=xl/sharedStrings.xml><?xml version="1.0" encoding="utf-8"?>
<sst xmlns="http://schemas.openxmlformats.org/spreadsheetml/2006/main" count="508" uniqueCount="131">
  <si>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</si>
  <si>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</si>
  <si>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</si>
  <si>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</si>
  <si>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</si>
  <si>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</si>
  <si>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</si>
  <si>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</si>
  <si>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</si>
  <si>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</si>
  <si>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</si>
  <si>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</si>
  <si>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</si>
  <si>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</si>
  <si>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</si>
  <si>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</si>
  <si>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</si>
  <si>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</si>
  <si>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</si>
  <si>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</si>
  <si>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</si>
  <si>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</si>
  <si>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</si>
  <si>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</si>
  <si>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</si>
  <si>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</si>
  <si>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</si>
  <si>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</si>
  <si>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</si>
  <si>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</si>
  <si>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</si>
  <si>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</si>
  <si>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</si>
  <si>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</si>
  <si>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</si>
  <si>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</si>
  <si>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</si>
  <si>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</si>
  <si>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</si>
  <si>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</si>
  <si>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</si>
  <si>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</si>
  <si>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</si>
  <si>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</si>
  <si>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</si>
  <si>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</si>
  <si>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</si>
  <si>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</si>
  <si>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</si>
  <si>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</si>
  <si>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</si>
  <si>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</si>
  <si>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</si>
  <si>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</si>
  <si>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</si>
  <si>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</si>
  <si>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</si>
  <si>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</si>
  <si>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</si>
  <si>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</si>
  <si>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</si>
  <si>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</si>
  <si>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</si>
  <si>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</si>
  <si>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</si>
  <si>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</si>
  <si>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</si>
  <si>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</si>
  <si>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</si>
  <si>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</si>
  <si>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</si>
  <si>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</si>
  <si>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</si>
  <si>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</si>
  <si>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</si>
  <si>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</si>
  <si>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</si>
  <si>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</si>
  <si>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</si>
  <si>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</si>
  <si>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</si>
  <si>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</si>
  <si>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</si>
  <si>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</si>
  <si>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</si>
  <si>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</si>
  <si>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</si>
  <si>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</si>
  <si>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</si>
  <si>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</si>
  <si>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</si>
  <si>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</si>
  <si>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</si>
  <si>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</si>
  <si>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</si>
  <si>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</si>
  <si>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</si>
  <si>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</si>
  <si>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</si>
  <si>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</si>
  <si>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</si>
  <si>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</si>
  <si>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</si>
  <si>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</si>
  <si>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</si>
  <si>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</si>
  <si>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</si>
  <si>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</si>
  <si>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</si>
  <si>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</si>
  <si>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</si>
  <si>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</si>
  <si>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Euro Class</t>
  </si>
  <si>
    <t>Sterling Class</t>
  </si>
  <si>
    <t>IE00B1FZRR25</t>
  </si>
  <si>
    <t>Montanaro UK Income Fund</t>
  </si>
  <si>
    <t>IE00BYSRYY24</t>
  </si>
  <si>
    <t>IE00B1FZRT49</t>
  </si>
  <si>
    <t>IE00BYSRYZ31</t>
  </si>
  <si>
    <t>Euro Seed Class</t>
  </si>
  <si>
    <t>Sterling Seed Class</t>
  </si>
  <si>
    <t>Client (EUR)</t>
  </si>
  <si>
    <t>Net Total return</t>
  </si>
  <si>
    <t>Base Currency of Fund</t>
  </si>
  <si>
    <t>Investment return (EUR, % pa)</t>
  </si>
  <si>
    <t>Investment activity (Base Currency)</t>
  </si>
  <si>
    <t>Investment return (GBP, % pa)</t>
  </si>
  <si>
    <t>Total (Base Currency)</t>
  </si>
  <si>
    <t>Sterling Accumulation Class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</si>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</sst>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7" formatCode="&quot;$&quot;#,##0.00_);\(&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name val="Arial"/>
      <family val="2"/>
    </font>
    <font>
      <sz val="8"/>
      <name val="Helv"/>
    </font>
    <font>
      <sz val="1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gray0625">
        <fgColor indexed="10"/>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
      <left style="thin">
        <color indexed="64"/>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43" fontId="1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177" fontId="18" fillId="7" borderId="27">
      <protection locked="0"/>
    </xf>
    <xf numFmtId="0" fontId="19" fillId="0" borderId="0"/>
    <xf numFmtId="43" fontId="19" fillId="0" borderId="0" applyFont="0" applyFill="0" applyBorder="0" applyAlignment="0" applyProtection="0"/>
  </cellStyleXfs>
  <cellXfs count="103">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xf numFmtId="0" fontId="3" fillId="4" borderId="6" xfId="0" applyFont="1" applyFill="1" applyBorder="1"/>
    <xf numFmtId="164" fontId="0" fillId="2" borderId="7" xfId="1" applyNumberFormat="1" applyFont="1" applyFill="1" applyBorder="1"/>
    <xf numFmtId="0" fontId="2" fillId="2" borderId="0" xfId="0" applyFont="1" applyFill="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Alignment="1">
      <alignment horizontal="center"/>
    </xf>
    <xf numFmtId="9" fontId="0" fillId="2" borderId="0" xfId="2"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Alignment="1">
      <alignment horizontal="left"/>
    </xf>
    <xf numFmtId="0" fontId="0" fillId="3" borderId="9" xfId="0" applyFill="1" applyBorder="1"/>
    <xf numFmtId="0" fontId="0" fillId="3" borderId="0" xfId="0" applyFill="1"/>
    <xf numFmtId="0" fontId="4" fillId="2" borderId="6" xfId="0" applyFont="1" applyFill="1" applyBorder="1"/>
    <xf numFmtId="0" fontId="4" fillId="2" borderId="0" xfId="0" applyFont="1" applyFill="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xf numFmtId="0" fontId="9" fillId="6" borderId="4" xfId="0" applyFont="1" applyFill="1" applyBorder="1"/>
    <xf numFmtId="0" fontId="9" fillId="6" borderId="6" xfId="0" applyFont="1" applyFill="1" applyBorder="1"/>
    <xf numFmtId="0" fontId="2" fillId="4" borderId="0" xfId="0" applyFont="1" applyFill="1"/>
    <xf numFmtId="0" fontId="0" fillId="2" borderId="0" xfId="0" applyFill="1" applyAlignment="1">
      <alignment horizontal="center"/>
    </xf>
    <xf numFmtId="0" fontId="9" fillId="4" borderId="0" xfId="0" applyFont="1" applyFill="1"/>
    <xf numFmtId="0" fontId="9" fillId="6" borderId="0" xfId="0" applyFont="1" applyFill="1" applyAlignment="1">
      <alignment horizontal="center"/>
    </xf>
    <xf numFmtId="164" fontId="7" fillId="5" borderId="5" xfId="1" applyNumberFormat="1" applyFont="1" applyFill="1" applyBorder="1"/>
    <xf numFmtId="0" fontId="7" fillId="2" borderId="0" xfId="0" applyFont="1" applyFill="1" applyAlignment="1">
      <alignment horizontal="center"/>
    </xf>
    <xf numFmtId="0" fontId="7" fillId="2" borderId="0" xfId="0" applyFont="1" applyFill="1"/>
    <xf numFmtId="164" fontId="7" fillId="6" borderId="5" xfId="0" applyNumberFormat="1" applyFont="1" applyFill="1" applyBorder="1"/>
    <xf numFmtId="0" fontId="7" fillId="4" borderId="0" xfId="0" applyFont="1" applyFill="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3" borderId="26" xfId="0" applyFill="1" applyBorder="1"/>
    <xf numFmtId="3" fontId="0" fillId="0" borderId="0" xfId="0" applyNumberFormat="1"/>
    <xf numFmtId="43" fontId="0" fillId="0" borderId="0" xfId="1" applyFont="1"/>
    <xf numFmtId="43" fontId="11" fillId="0" borderId="0" xfId="0" applyNumberFormat="1" applyFont="1"/>
    <xf numFmtId="0" fontId="14" fillId="0" borderId="0" xfId="0" applyFont="1"/>
    <xf numFmtId="170" fontId="0" fillId="0" borderId="0" xfId="0" applyNumberFormat="1"/>
    <xf numFmtId="165" fontId="0" fillId="3" borderId="24" xfId="2" applyNumberFormat="1" applyFont="1" applyFill="1" applyBorder="1" applyAlignment="1">
      <alignment horizontal="right"/>
    </xf>
    <xf numFmtId="10" fontId="0" fillId="0" borderId="19" xfId="2" applyNumberFormat="1" applyFont="1" applyFill="1" applyBorder="1"/>
    <xf numFmtId="10" fontId="0" fillId="0" borderId="16" xfId="2" applyNumberFormat="1" applyFont="1" applyFill="1" applyBorder="1"/>
    <xf numFmtId="10" fontId="3" fillId="0" borderId="16" xfId="2" applyNumberFormat="1" applyFont="1" applyFill="1" applyBorder="1"/>
    <xf numFmtId="10" fontId="3" fillId="0" borderId="0" xfId="2" applyNumberFormat="1" applyFont="1" applyFill="1" applyBorder="1"/>
    <xf numFmtId="10" fontId="1" fillId="0" borderId="0" xfId="2" applyNumberFormat="1" applyFont="1" applyFill="1" applyBorder="1"/>
  </cellXfs>
  <cellStyles count="23">
    <cellStyle name="9065.186" xfId="20" xr:uid="{00000000-0005-0000-0000-000000000000}"/>
    <cellStyle name="Comma" xfId="1" builtinId="3"/>
    <cellStyle name="Comma 2" xfId="6" xr:uid="{00000000-0005-0000-0000-000002000000}"/>
    <cellStyle name="Comma 2 2" xfId="19" xr:uid="{00000000-0005-0000-0000-000003000000}"/>
    <cellStyle name="Comma 3" xfId="4" xr:uid="{00000000-0005-0000-0000-000004000000}"/>
    <cellStyle name="Comma 4" xfId="8" xr:uid="{00000000-0005-0000-0000-000005000000}"/>
    <cellStyle name="Comma 5" xfId="9" xr:uid="{00000000-0005-0000-0000-000006000000}"/>
    <cellStyle name="Comma 6" xfId="11" xr:uid="{00000000-0005-0000-0000-000007000000}"/>
    <cellStyle name="Comma 7" xfId="16" xr:uid="{00000000-0005-0000-0000-000008000000}"/>
    <cellStyle name="Comma 8" xfId="17" xr:uid="{00000000-0005-0000-0000-000009000000}"/>
    <cellStyle name="Comma 9" xfId="22" xr:uid="{BE9ECB4F-C073-489E-A5C5-A6B4FF963340}"/>
    <cellStyle name="Normal" xfId="0" builtinId="0"/>
    <cellStyle name="Normal 2" xfId="3" xr:uid="{00000000-0005-0000-0000-00000D000000}"/>
    <cellStyle name="Normal 3" xfId="7" xr:uid="{00000000-0005-0000-0000-00000E000000}"/>
    <cellStyle name="Normal 4" xfId="12" xr:uid="{00000000-0005-0000-0000-00000F000000}"/>
    <cellStyle name="Normal 5" xfId="13" xr:uid="{00000000-0005-0000-0000-000010000000}"/>
    <cellStyle name="Normal 6" xfId="15" xr:uid="{00000000-0005-0000-0000-000011000000}"/>
    <cellStyle name="Normal 7" xfId="21" xr:uid="{8450594E-B6BA-4DC4-B9C2-0EE684623C99}"/>
    <cellStyle name="Percent" xfId="2" builtinId="5"/>
    <cellStyle name="Percent 2" xfId="10" xr:uid="{00000000-0005-0000-0000-000013000000}"/>
    <cellStyle name="Percent 3" xfId="5" xr:uid="{00000000-0005-0000-0000-000014000000}"/>
    <cellStyle name="Percent 3 2" xfId="18" xr:uid="{00000000-0005-0000-0000-000015000000}"/>
    <cellStyle name="Percent 4"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5.%20Jan%202022\Templates\MEEIF%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egregated Mandate"/>
      <sheetName val="IE00BYSRYY24"/>
      <sheetName val="IE00B1FZRR25"/>
      <sheetName val="IE00BYSRYZ31"/>
      <sheetName val="IE00B1FZRT49"/>
      <sheetName val="Trade Data"/>
      <sheetName val="MEEIF opening valuation"/>
      <sheetName val="MEEIF closing valuation"/>
      <sheetName val="FX &amp; Date"/>
      <sheetName val="Sheet6"/>
      <sheetName val="Sales&amp; Purchases"/>
      <sheetName val="Fee Summary "/>
      <sheetName val="UK Income Fund"/>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ow r="3">
          <cell r="C3">
            <v>43100</v>
          </cell>
        </row>
      </sheetData>
      <sheetData sheetId="10" refreshError="1"/>
      <sheetData sheetId="11"/>
      <sheetData sheetId="12">
        <row r="1">
          <cell r="A1" t="str">
            <v>ISIN</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49" customWidth="1"/>
    <col min="2" max="2" width="108.85546875" customWidth="1"/>
  </cols>
  <sheetData>
    <row r="1" spans="1:2" ht="18.75" x14ac:dyDescent="0.25">
      <c r="A1" s="47" t="s">
        <v>49</v>
      </c>
    </row>
    <row r="2" spans="1:2" x14ac:dyDescent="0.25">
      <c r="A2" s="48" t="s">
        <v>88</v>
      </c>
    </row>
    <row r="3" spans="1:2" ht="30" x14ac:dyDescent="0.25">
      <c r="A3" s="49">
        <v>1</v>
      </c>
      <c r="B3" s="46" t="s">
        <v>90</v>
      </c>
    </row>
    <row r="4" spans="1:2" x14ac:dyDescent="0.25">
      <c r="A4" s="49">
        <v>2</v>
      </c>
      <c r="B4" t="s">
        <v>61</v>
      </c>
    </row>
    <row r="5" spans="1:2" ht="90" x14ac:dyDescent="0.25">
      <c r="A5" s="49">
        <v>3</v>
      </c>
      <c r="B5" s="46" t="s">
        <v>98</v>
      </c>
    </row>
    <row r="6" spans="1:2" ht="60" x14ac:dyDescent="0.25">
      <c r="A6" s="49">
        <v>4</v>
      </c>
      <c r="B6" s="46" t="s">
        <v>52</v>
      </c>
    </row>
    <row r="7" spans="1:2" x14ac:dyDescent="0.25">
      <c r="A7" s="49">
        <v>5</v>
      </c>
      <c r="B7" t="s">
        <v>60</v>
      </c>
    </row>
    <row r="8" spans="1:2" ht="75" x14ac:dyDescent="0.25">
      <c r="A8" s="49">
        <v>6</v>
      </c>
      <c r="B8" s="46" t="s">
        <v>71</v>
      </c>
    </row>
    <row r="9" spans="1:2" ht="30" x14ac:dyDescent="0.25">
      <c r="A9" s="49">
        <v>7</v>
      </c>
      <c r="B9" s="46" t="s">
        <v>68</v>
      </c>
    </row>
    <row r="10" spans="1:2" ht="30" x14ac:dyDescent="0.25">
      <c r="A10" s="49">
        <v>8</v>
      </c>
      <c r="B10" s="46" t="s">
        <v>86</v>
      </c>
    </row>
    <row r="11" spans="1:2" x14ac:dyDescent="0.25">
      <c r="A11" s="49">
        <v>9</v>
      </c>
      <c r="B11" s="46" t="s">
        <v>66</v>
      </c>
    </row>
    <row r="12" spans="1:2" ht="45" x14ac:dyDescent="0.25">
      <c r="A12" s="49">
        <v>10</v>
      </c>
      <c r="B12" s="46" t="s">
        <v>91</v>
      </c>
    </row>
    <row r="13" spans="1:2" ht="75" x14ac:dyDescent="0.25">
      <c r="A13" s="49">
        <v>11</v>
      </c>
      <c r="B13" s="46" t="s">
        <v>99</v>
      </c>
    </row>
    <row r="14" spans="1:2" x14ac:dyDescent="0.25">
      <c r="A14" s="49">
        <v>12</v>
      </c>
      <c r="B14" s="46" t="s">
        <v>100</v>
      </c>
    </row>
    <row r="15" spans="1:2" ht="75" x14ac:dyDescent="0.25">
      <c r="A15" s="49">
        <v>13</v>
      </c>
      <c r="B15" s="46" t="s">
        <v>85</v>
      </c>
    </row>
    <row r="16" spans="1:2" ht="82.5" customHeight="1" x14ac:dyDescent="0.25">
      <c r="A16" s="49">
        <v>14</v>
      </c>
      <c r="B16" s="46" t="s">
        <v>108</v>
      </c>
    </row>
    <row r="17" spans="1:2" ht="60" x14ac:dyDescent="0.25">
      <c r="A17" s="49">
        <v>15</v>
      </c>
      <c r="B17" s="46" t="s">
        <v>69</v>
      </c>
    </row>
    <row r="18" spans="1:2" ht="60" customHeight="1" x14ac:dyDescent="0.25">
      <c r="A18" s="49">
        <v>16</v>
      </c>
      <c r="B18" s="46" t="s">
        <v>101</v>
      </c>
    </row>
    <row r="19" spans="1:2" ht="45" x14ac:dyDescent="0.25">
      <c r="A19" s="49">
        <v>17</v>
      </c>
      <c r="B19" s="46" t="s">
        <v>74</v>
      </c>
    </row>
    <row r="20" spans="1:2" ht="90" x14ac:dyDescent="0.25">
      <c r="A20" s="49">
        <v>18</v>
      </c>
      <c r="B20" s="46" t="s">
        <v>102</v>
      </c>
    </row>
    <row r="21" spans="1:2" ht="45" x14ac:dyDescent="0.25">
      <c r="A21" s="49">
        <v>19</v>
      </c>
      <c r="B21" s="46" t="s">
        <v>70</v>
      </c>
    </row>
    <row r="22" spans="1:2" x14ac:dyDescent="0.25">
      <c r="A22" s="48" t="s">
        <v>89</v>
      </c>
    </row>
    <row r="23" spans="1:2" x14ac:dyDescent="0.25">
      <c r="A23" s="49">
        <v>1</v>
      </c>
      <c r="B23" s="46" t="s">
        <v>92</v>
      </c>
    </row>
    <row r="24" spans="1:2" ht="30" x14ac:dyDescent="0.25">
      <c r="A24" s="49">
        <v>2</v>
      </c>
      <c r="B24" s="46" t="s">
        <v>103</v>
      </c>
    </row>
    <row r="25" spans="1:2" ht="45" x14ac:dyDescent="0.25">
      <c r="A25" s="49">
        <v>3</v>
      </c>
      <c r="B25" s="46" t="s">
        <v>93</v>
      </c>
    </row>
    <row r="26" spans="1:2" x14ac:dyDescent="0.25">
      <c r="A26" s="49">
        <v>4</v>
      </c>
      <c r="B26" t="s">
        <v>73</v>
      </c>
    </row>
    <row r="27" spans="1:2" ht="75" x14ac:dyDescent="0.25">
      <c r="A27" s="49">
        <v>5</v>
      </c>
      <c r="B27" s="46" t="s">
        <v>94</v>
      </c>
    </row>
    <row r="28" spans="1:2" ht="30" x14ac:dyDescent="0.25">
      <c r="A28" s="49">
        <v>6</v>
      </c>
      <c r="B28" s="46" t="s">
        <v>68</v>
      </c>
    </row>
    <row r="29" spans="1:2" ht="30" x14ac:dyDescent="0.25">
      <c r="A29" s="49">
        <v>7</v>
      </c>
      <c r="B29" s="90" t="s">
        <v>87</v>
      </c>
    </row>
    <row r="30" spans="1:2" ht="60" x14ac:dyDescent="0.25">
      <c r="A30" s="49">
        <v>8</v>
      </c>
      <c r="B30" s="90" t="s">
        <v>104</v>
      </c>
    </row>
    <row r="31" spans="1:2" ht="60" x14ac:dyDescent="0.25">
      <c r="A31" s="49">
        <v>9</v>
      </c>
      <c r="B31" s="90" t="s">
        <v>72</v>
      </c>
    </row>
    <row r="32" spans="1:2" ht="30" x14ac:dyDescent="0.25">
      <c r="A32" s="49">
        <v>10</v>
      </c>
      <c r="B32" s="90" t="s">
        <v>105</v>
      </c>
    </row>
    <row r="33" spans="1:2" ht="45" x14ac:dyDescent="0.25">
      <c r="A33" s="49">
        <v>11</v>
      </c>
      <c r="B33" s="90" t="s">
        <v>106</v>
      </c>
    </row>
    <row r="34" spans="1:2" ht="30" x14ac:dyDescent="0.25">
      <c r="A34" s="49">
        <v>12</v>
      </c>
      <c r="B34" s="46" t="s">
        <v>107</v>
      </c>
    </row>
    <row r="35" spans="1:2" x14ac:dyDescent="0.25">
      <c r="A35" s="49">
        <v>13</v>
      </c>
      <c r="B35" s="46" t="s">
        <v>75</v>
      </c>
    </row>
    <row r="36" spans="1:2" ht="30" x14ac:dyDescent="0.25">
      <c r="A36" s="49">
        <v>14</v>
      </c>
      <c r="B36" s="46" t="s">
        <v>95</v>
      </c>
    </row>
    <row r="37" spans="1:2" ht="30" customHeight="1" x14ac:dyDescent="0.25">
      <c r="A37" s="49">
        <v>15</v>
      </c>
      <c r="B37" s="46" t="s">
        <v>76</v>
      </c>
    </row>
    <row r="38" spans="1:2" x14ac:dyDescent="0.25">
      <c r="A38" s="49">
        <v>16</v>
      </c>
      <c r="B38" s="46"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7" t="s">
        <v>47</v>
      </c>
      <c r="C11" s="5"/>
      <c r="D11" s="36"/>
      <c r="E11" s="36"/>
      <c r="F11" s="36"/>
      <c r="G11" s="36"/>
      <c r="H11" s="35"/>
      <c r="I11" s="5"/>
      <c r="J11" s="5"/>
      <c r="K11" s="5"/>
      <c r="L11" s="4"/>
    </row>
    <row r="12" spans="2:12" x14ac:dyDescent="0.25">
      <c r="B12" s="7"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88"/>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85"/>
      <c r="E40" s="85" t="str">
        <f>IF((E18+E17)=0,"",E39/(E17+E18))</f>
        <v/>
      </c>
      <c r="F40" s="85" t="str">
        <f>IF((F18+F17)=0,"",F39/(F17+F18))</f>
        <v/>
      </c>
      <c r="G40" s="85" t="str">
        <f>IF((G18+G17)=0,"",G39/(G17+G18))</f>
        <v/>
      </c>
      <c r="H40" s="85" t="str">
        <f>IF((H18+H17)=0,"",H39/(H17+H18))</f>
        <v/>
      </c>
      <c r="I40" s="32"/>
      <c r="J40" s="5"/>
      <c r="K40" s="85"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7" t="s">
        <v>82</v>
      </c>
      <c r="C43" s="5"/>
      <c r="D43" s="6"/>
      <c r="E43" s="89"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89" t="str">
        <f>IF(D44=0,"%",D45/D44)</f>
        <v>%</v>
      </c>
      <c r="F45" s="5"/>
      <c r="G45" s="5"/>
      <c r="H45" s="5"/>
      <c r="I45" s="5"/>
      <c r="J45" s="5"/>
      <c r="K45" s="5"/>
      <c r="L45" s="4"/>
    </row>
    <row r="46" spans="2:12" ht="15.75" thickBot="1" x14ac:dyDescent="0.3">
      <c r="B46" s="7" t="s">
        <v>1</v>
      </c>
      <c r="C46" s="5"/>
      <c r="D46" s="12">
        <f>D44-ABS(D45)</f>
        <v>0</v>
      </c>
      <c r="E46" s="89"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87"/>
      <c r="E50" s="5"/>
      <c r="F50" s="5"/>
      <c r="G50" s="5"/>
      <c r="H50" s="5"/>
      <c r="I50" s="5"/>
      <c r="J50" s="5"/>
      <c r="K50" s="5"/>
      <c r="L50" s="4"/>
    </row>
    <row r="51" spans="2:12" x14ac:dyDescent="0.25">
      <c r="B51" s="7" t="s">
        <v>9</v>
      </c>
      <c r="C51" s="5"/>
      <c r="D51" s="13"/>
      <c r="E51" s="86" t="str">
        <f>IF(D49=0,"",D51/D49)</f>
        <v/>
      </c>
      <c r="F51" s="5"/>
      <c r="G51" s="5"/>
      <c r="H51" s="5"/>
      <c r="I51" s="5"/>
      <c r="J51" s="5"/>
      <c r="K51" s="5"/>
      <c r="L51" s="4"/>
    </row>
    <row r="52" spans="2:12" ht="15.75" thickBot="1" x14ac:dyDescent="0.3">
      <c r="B52" s="7"/>
      <c r="C52" s="5"/>
      <c r="D52" s="12">
        <f>SUM(D49:D51)</f>
        <v>0</v>
      </c>
      <c r="E52" s="86"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tabSelected="1" zoomScale="90" zoomScaleNormal="90" workbookViewId="0">
      <selection activeCell="I53" sqref="I5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119</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124</v>
      </c>
      <c r="C11" s="20"/>
      <c r="D11" s="20"/>
      <c r="E11" s="31" t="s">
        <v>33</v>
      </c>
      <c r="F11" s="31" t="s">
        <v>32</v>
      </c>
      <c r="G11" s="31" t="s">
        <v>31</v>
      </c>
      <c r="H11" s="31" t="s">
        <v>30</v>
      </c>
      <c r="I11" s="31" t="s">
        <v>29</v>
      </c>
      <c r="J11" s="5"/>
      <c r="K11" s="5"/>
      <c r="L11" s="5"/>
      <c r="M11" s="4"/>
    </row>
    <row r="12" spans="2:17" x14ac:dyDescent="0.25">
      <c r="B12" s="7" t="s">
        <v>122</v>
      </c>
      <c r="C12" s="5"/>
      <c r="D12" s="5"/>
      <c r="E12" s="51">
        <v>0.10859456902128617</v>
      </c>
      <c r="F12" s="51">
        <v>2.0212375973080565E-2</v>
      </c>
      <c r="G12" s="51">
        <v>6.5339583666689682E-2</v>
      </c>
      <c r="H12" s="51">
        <v>5.4919222395468204E-2</v>
      </c>
      <c r="I12" s="52">
        <v>5.1999063170594439E-2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713547526.57000005</v>
      </c>
      <c r="F15" s="30">
        <v>697900259.94000053</v>
      </c>
      <c r="G15" s="30"/>
      <c r="H15" s="29"/>
      <c r="I15" s="28"/>
      <c r="J15" s="5"/>
      <c r="K15" s="5"/>
      <c r="L15" s="15"/>
      <c r="M15" s="4"/>
      <c r="N15" s="94"/>
      <c r="O15" s="92"/>
    </row>
    <row r="16" spans="2:17" x14ac:dyDescent="0.25">
      <c r="B16" s="7" t="s">
        <v>26</v>
      </c>
      <c r="C16" s="5"/>
      <c r="D16" s="5"/>
      <c r="E16" s="30">
        <v>678353004.10000002</v>
      </c>
      <c r="F16" s="27">
        <v>671797133.39000034</v>
      </c>
      <c r="G16" s="27"/>
      <c r="H16" s="26"/>
      <c r="I16" s="25"/>
      <c r="J16" s="5"/>
      <c r="K16" s="5"/>
      <c r="L16" s="14"/>
      <c r="M16" s="4"/>
      <c r="N16" s="94"/>
      <c r="O16" s="92"/>
      <c r="P16" s="92"/>
    </row>
    <row r="17" spans="2:16" x14ac:dyDescent="0.25">
      <c r="B17" s="7" t="s">
        <v>25</v>
      </c>
      <c r="C17" s="5"/>
      <c r="D17" s="5"/>
      <c r="E17" s="24">
        <v>115901461.87</v>
      </c>
      <c r="F17" s="27">
        <v>115901461.87</v>
      </c>
      <c r="G17" s="26"/>
      <c r="H17" s="26"/>
      <c r="I17" s="25"/>
      <c r="J17" s="5"/>
      <c r="K17" s="5"/>
      <c r="L17" s="14"/>
      <c r="M17" s="4"/>
      <c r="O17" s="92"/>
      <c r="P17" s="92"/>
    </row>
    <row r="18" spans="2:16" x14ac:dyDescent="0.25">
      <c r="B18" s="7" t="s">
        <v>24</v>
      </c>
      <c r="C18" s="5"/>
      <c r="D18" s="5"/>
      <c r="E18" s="24">
        <v>186449898.53999999</v>
      </c>
      <c r="F18" s="27">
        <v>186449898.53999999</v>
      </c>
      <c r="G18" s="22"/>
      <c r="H18" s="22"/>
      <c r="I18" s="21"/>
      <c r="J18" s="5"/>
      <c r="K18" s="5"/>
      <c r="L18" s="88"/>
      <c r="M18" s="4"/>
      <c r="O18" s="92"/>
      <c r="P18" s="92"/>
    </row>
    <row r="19" spans="2:16" x14ac:dyDescent="0.25">
      <c r="B19" s="7" t="s">
        <v>23</v>
      </c>
      <c r="C19" s="5"/>
      <c r="D19" s="5"/>
      <c r="E19" s="32">
        <v>0.16653698926921179</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121</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121</v>
      </c>
      <c r="E29" s="31" t="s">
        <v>4</v>
      </c>
      <c r="F29" s="5"/>
      <c r="G29" s="5"/>
      <c r="H29" s="5"/>
      <c r="I29" s="5"/>
      <c r="J29" s="5"/>
      <c r="K29" s="5"/>
      <c r="L29" s="5"/>
      <c r="M29" s="4"/>
    </row>
    <row r="30" spans="2:16" x14ac:dyDescent="0.25">
      <c r="B30" s="7" t="s">
        <v>97</v>
      </c>
      <c r="C30" s="5"/>
      <c r="D30" s="75"/>
      <c r="E30" s="79">
        <v>4.0000000000000001E-3</v>
      </c>
      <c r="F30" s="5"/>
      <c r="G30" s="5"/>
      <c r="H30" s="5"/>
      <c r="I30" s="5"/>
      <c r="J30" s="5"/>
      <c r="K30" s="5"/>
      <c r="L30" s="5"/>
      <c r="M30" s="4"/>
    </row>
    <row r="31" spans="2:16" x14ac:dyDescent="0.25">
      <c r="B31" s="7" t="s">
        <v>55</v>
      </c>
      <c r="C31" s="5"/>
      <c r="D31" s="75"/>
      <c r="E31" s="80">
        <v>1.1789999999999995E-3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5.1789999999999996E-3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121</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121</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100">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1" t="s">
        <v>129</v>
      </c>
      <c r="F45" s="5"/>
      <c r="G45" s="5"/>
      <c r="H45" s="5"/>
      <c r="I45" s="5"/>
      <c r="J45" s="5"/>
      <c r="K45" s="5"/>
      <c r="L45" s="5"/>
      <c r="M45" s="4"/>
    </row>
    <row r="46" spans="2:17" ht="15.75" thickBot="1" x14ac:dyDescent="0.3">
      <c r="B46" s="8" t="s">
        <v>57</v>
      </c>
      <c r="C46" s="20"/>
      <c r="D46" s="76">
        <f>E46*$D$27</f>
        <v>0</v>
      </c>
      <c r="E46" s="82">
        <v>1.2542494289503863E-3</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130</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130</v>
      </c>
      <c r="G51" s="5"/>
      <c r="H51" s="5"/>
      <c r="I51" s="5"/>
      <c r="J51" s="5"/>
      <c r="K51" s="5"/>
      <c r="L51" s="5"/>
      <c r="M51" s="4"/>
    </row>
    <row r="52" spans="2:13" ht="15.75" thickBot="1" x14ac:dyDescent="0.3">
      <c r="B52" s="7" t="s">
        <v>59</v>
      </c>
      <c r="C52" s="5"/>
      <c r="D52" s="5"/>
      <c r="E52" s="12">
        <v>0</v>
      </c>
      <c r="F52" s="89" t="s">
        <v>130</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90" zoomScaleNormal="90" workbookViewId="0">
      <selection activeCell="I53" sqref="I5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116</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112</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c r="P10" s="92"/>
    </row>
    <row r="11" spans="2:17" x14ac:dyDescent="0.25">
      <c r="B11" s="8" t="s">
        <v>124</v>
      </c>
      <c r="C11" s="20"/>
      <c r="D11" s="20"/>
      <c r="E11" s="31" t="s">
        <v>33</v>
      </c>
      <c r="F11" s="31" t="s">
        <v>32</v>
      </c>
      <c r="G11" s="31" t="s">
        <v>31</v>
      </c>
      <c r="H11" s="31" t="s">
        <v>30</v>
      </c>
      <c r="I11" s="31" t="s">
        <v>29</v>
      </c>
      <c r="J11" s="5"/>
      <c r="K11" s="5"/>
      <c r="L11" s="5"/>
      <c r="M11" s="4"/>
    </row>
    <row r="12" spans="2:17" x14ac:dyDescent="0.25">
      <c r="B12" s="7" t="s">
        <v>122</v>
      </c>
      <c r="C12" s="5"/>
      <c r="D12" s="5"/>
      <c r="E12" s="51">
        <v>0.10396933218418236</v>
      </c>
      <c r="F12" s="51">
        <v>1.5595854069256676E-2</v>
      </c>
      <c r="G12" s="51">
        <v>6.0565632832557226E-2</v>
      </c>
      <c r="H12" s="51"/>
      <c r="I12" s="52">
        <v>1.7499360041886014E-2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row>
    <row r="15" spans="2:17" x14ac:dyDescent="0.25">
      <c r="B15" s="7" t="s">
        <v>27</v>
      </c>
      <c r="C15" s="5"/>
      <c r="D15" s="5"/>
      <c r="E15" s="30">
        <v>713547526.57000005</v>
      </c>
      <c r="F15" s="30">
        <v>697900259.94000053</v>
      </c>
      <c r="G15" s="30"/>
      <c r="H15" s="29"/>
      <c r="I15" s="28"/>
      <c r="J15" s="5"/>
      <c r="K15" s="5"/>
      <c r="L15" s="15"/>
      <c r="M15" s="4"/>
    </row>
    <row r="16" spans="2:17" x14ac:dyDescent="0.25">
      <c r="B16" s="7" t="s">
        <v>26</v>
      </c>
      <c r="C16" s="5"/>
      <c r="D16" s="5"/>
      <c r="E16" s="30">
        <v>678353004.10000002</v>
      </c>
      <c r="F16" s="27">
        <v>671797133.39000034</v>
      </c>
      <c r="G16" s="27"/>
      <c r="H16" s="26"/>
      <c r="I16" s="25"/>
      <c r="J16" s="5"/>
      <c r="K16" s="5"/>
      <c r="L16" s="14"/>
      <c r="M16" s="4"/>
    </row>
    <row r="17" spans="2:13" x14ac:dyDescent="0.25">
      <c r="B17" s="7" t="s">
        <v>25</v>
      </c>
      <c r="C17" s="5"/>
      <c r="D17" s="5"/>
      <c r="E17" s="24">
        <v>115901461.87</v>
      </c>
      <c r="F17" s="27">
        <v>115901461.87</v>
      </c>
      <c r="G17" s="26"/>
      <c r="H17" s="26"/>
      <c r="I17" s="25"/>
      <c r="J17" s="5"/>
      <c r="K17" s="5"/>
      <c r="L17" s="14"/>
      <c r="M17" s="4"/>
    </row>
    <row r="18" spans="2:13" x14ac:dyDescent="0.25">
      <c r="B18" s="7" t="s">
        <v>24</v>
      </c>
      <c r="C18" s="5"/>
      <c r="D18" s="5"/>
      <c r="E18" s="24">
        <v>186449898.53999999</v>
      </c>
      <c r="F18" s="27">
        <v>186449898.53999999</v>
      </c>
      <c r="G18" s="22"/>
      <c r="H18" s="22"/>
      <c r="I18" s="21"/>
      <c r="J18" s="5"/>
      <c r="K18" s="5"/>
      <c r="L18" s="88"/>
      <c r="M18" s="4"/>
    </row>
    <row r="19" spans="2:13" x14ac:dyDescent="0.25">
      <c r="B19" s="7" t="s">
        <v>23</v>
      </c>
      <c r="C19" s="5"/>
      <c r="D19" s="5"/>
      <c r="E19" s="32">
        <v>0.16653698926921179</v>
      </c>
      <c r="F19" s="32"/>
      <c r="G19" s="32"/>
      <c r="H19" s="32"/>
      <c r="I19" s="32"/>
      <c r="J19" s="5"/>
      <c r="K19" s="5"/>
      <c r="L19" s="32"/>
      <c r="M19" s="4"/>
    </row>
    <row r="20" spans="2:13" x14ac:dyDescent="0.25">
      <c r="B20" s="11"/>
      <c r="C20" s="10"/>
      <c r="D20" s="69"/>
      <c r="E20" s="10"/>
      <c r="F20" s="10"/>
      <c r="G20" s="10"/>
      <c r="H20" s="10"/>
      <c r="I20" s="10"/>
      <c r="J20" s="10"/>
      <c r="K20" s="10"/>
      <c r="L20" s="10"/>
      <c r="M20" s="9"/>
    </row>
    <row r="21" spans="2:13" x14ac:dyDescent="0.25">
      <c r="B21" s="8" t="s">
        <v>22</v>
      </c>
      <c r="C21" s="5"/>
      <c r="D21" s="31" t="s">
        <v>127</v>
      </c>
      <c r="E21" s="5"/>
      <c r="F21" s="5"/>
      <c r="G21" s="5"/>
      <c r="H21" s="5"/>
      <c r="I21" s="5"/>
      <c r="J21" s="5"/>
      <c r="K21" s="5"/>
      <c r="L21" s="5"/>
      <c r="M21" s="4"/>
    </row>
    <row r="22" spans="2:13" x14ac:dyDescent="0.25">
      <c r="B22" s="7" t="s">
        <v>81</v>
      </c>
      <c r="C22" s="5"/>
      <c r="D22" s="15"/>
      <c r="E22" s="5"/>
      <c r="F22" s="5"/>
      <c r="G22" s="5"/>
      <c r="H22" s="5"/>
      <c r="I22" s="5"/>
      <c r="J22" s="5"/>
      <c r="K22" s="5"/>
      <c r="L22" s="5"/>
      <c r="M22" s="4"/>
    </row>
    <row r="23" spans="2:13" x14ac:dyDescent="0.25">
      <c r="B23" s="7" t="s">
        <v>20</v>
      </c>
      <c r="C23" s="5"/>
      <c r="D23" s="13"/>
      <c r="E23" s="5"/>
      <c r="F23" s="5"/>
      <c r="G23" s="5"/>
      <c r="H23" s="5"/>
      <c r="I23" s="5"/>
      <c r="J23" s="5"/>
      <c r="K23" s="5"/>
      <c r="L23" s="5"/>
      <c r="M23" s="4"/>
    </row>
    <row r="24" spans="2:13" ht="15.75" thickBot="1" x14ac:dyDescent="0.3">
      <c r="B24" s="8" t="s">
        <v>4</v>
      </c>
      <c r="C24" s="20"/>
      <c r="D24" s="78">
        <f>SUM(D22:D23)</f>
        <v>0</v>
      </c>
      <c r="E24" s="5"/>
      <c r="F24" s="5"/>
      <c r="G24" s="5"/>
      <c r="H24" s="5"/>
      <c r="I24" s="5"/>
      <c r="J24" s="5"/>
      <c r="K24" s="5"/>
      <c r="L24" s="5"/>
      <c r="M24" s="4"/>
    </row>
    <row r="25" spans="2:13" ht="15.75" thickTop="1" x14ac:dyDescent="0.25">
      <c r="B25" s="11"/>
      <c r="C25" s="10"/>
      <c r="D25" s="10"/>
      <c r="E25" s="10"/>
      <c r="F25" s="10"/>
      <c r="G25" s="10"/>
      <c r="H25" s="10"/>
      <c r="I25" s="10"/>
      <c r="J25" s="10"/>
      <c r="K25" s="10"/>
      <c r="L25" s="10"/>
      <c r="M25" s="9"/>
    </row>
    <row r="26" spans="2:13" x14ac:dyDescent="0.25">
      <c r="B26" s="62" t="s">
        <v>79</v>
      </c>
      <c r="C26" s="63"/>
      <c r="D26" s="64" t="s">
        <v>121</v>
      </c>
      <c r="E26" s="65" t="s">
        <v>80</v>
      </c>
      <c r="F26" s="65"/>
      <c r="G26" s="64"/>
      <c r="H26" s="64"/>
      <c r="I26" s="64"/>
      <c r="J26" s="64"/>
      <c r="K26" s="63"/>
      <c r="L26" s="66"/>
      <c r="M26" s="67"/>
    </row>
    <row r="27" spans="2:13" ht="15.75" thickBot="1" x14ac:dyDescent="0.3">
      <c r="B27" s="68" t="s">
        <v>63</v>
      </c>
      <c r="C27" s="66"/>
      <c r="D27" s="73"/>
      <c r="E27" s="72"/>
      <c r="F27" s="64"/>
      <c r="G27" s="64"/>
      <c r="H27" s="64"/>
      <c r="I27" s="64"/>
      <c r="J27" s="64"/>
      <c r="K27" s="63"/>
      <c r="L27" s="66"/>
      <c r="M27" s="67"/>
    </row>
    <row r="28" spans="2:13" ht="15.75" thickTop="1" x14ac:dyDescent="0.25">
      <c r="B28" s="11"/>
      <c r="C28" s="10"/>
      <c r="D28" s="77"/>
      <c r="E28" s="10"/>
      <c r="F28" s="10"/>
      <c r="G28" s="10"/>
      <c r="H28" s="10"/>
      <c r="I28" s="10"/>
      <c r="J28" s="10"/>
      <c r="K28" s="10"/>
      <c r="L28" s="10"/>
      <c r="M28" s="9"/>
    </row>
    <row r="29" spans="2:13" x14ac:dyDescent="0.25">
      <c r="B29" s="8" t="s">
        <v>56</v>
      </c>
      <c r="C29" s="5"/>
      <c r="D29" s="74" t="s">
        <v>121</v>
      </c>
      <c r="E29" s="31" t="s">
        <v>4</v>
      </c>
      <c r="F29" s="5"/>
      <c r="G29" s="5"/>
      <c r="H29" s="5"/>
      <c r="I29" s="5"/>
      <c r="J29" s="5"/>
      <c r="K29" s="5"/>
      <c r="L29" s="5"/>
      <c r="M29" s="4"/>
    </row>
    <row r="30" spans="2:13" x14ac:dyDescent="0.25">
      <c r="B30" s="7" t="s">
        <v>97</v>
      </c>
      <c r="C30" s="5"/>
      <c r="D30" s="75"/>
      <c r="E30" s="79">
        <v>7.502E-3</v>
      </c>
      <c r="F30" s="5"/>
      <c r="G30" s="5"/>
      <c r="H30" s="5"/>
      <c r="I30" s="5"/>
      <c r="J30" s="5"/>
      <c r="K30" s="5"/>
      <c r="L30" s="5"/>
      <c r="M30" s="4"/>
    </row>
    <row r="31" spans="2:13" x14ac:dyDescent="0.25">
      <c r="B31" s="7" t="s">
        <v>55</v>
      </c>
      <c r="C31" s="5"/>
      <c r="D31" s="75"/>
      <c r="E31" s="80">
        <v>1.0929999999999985E-3</v>
      </c>
      <c r="F31" s="5"/>
      <c r="G31" s="5"/>
      <c r="H31" s="5"/>
      <c r="I31" s="5"/>
      <c r="J31" s="5"/>
      <c r="K31" s="5"/>
      <c r="L31" s="5"/>
      <c r="M31" s="4"/>
    </row>
    <row r="32" spans="2:13"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8.5949999999999985E-3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121</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121</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99">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2" t="s">
        <v>129</v>
      </c>
      <c r="F45" s="5"/>
      <c r="G45" s="5"/>
      <c r="H45" s="5"/>
      <c r="I45" s="5"/>
      <c r="J45" s="5"/>
      <c r="K45" s="5"/>
      <c r="L45" s="5"/>
      <c r="M45" s="4"/>
    </row>
    <row r="46" spans="2:17" ht="15.75" thickBot="1" x14ac:dyDescent="0.3">
      <c r="B46" s="8" t="s">
        <v>57</v>
      </c>
      <c r="C46" s="20"/>
      <c r="D46" s="76">
        <f>E46*$D$27</f>
        <v>0</v>
      </c>
      <c r="E46" s="82">
        <v>1.2542494289503863E-3</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130</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130</v>
      </c>
      <c r="G51" s="5"/>
      <c r="H51" s="5"/>
      <c r="I51" s="5"/>
      <c r="J51" s="5"/>
      <c r="K51" s="5"/>
      <c r="L51" s="5"/>
      <c r="M51" s="4"/>
    </row>
    <row r="52" spans="2:13" ht="15.75" thickBot="1" x14ac:dyDescent="0.3">
      <c r="B52" s="7" t="s">
        <v>59</v>
      </c>
      <c r="C52" s="5"/>
      <c r="D52" s="5"/>
      <c r="E52" s="12">
        <v>0</v>
      </c>
      <c r="F52" s="89" t="s">
        <v>130</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zoomScale="90" zoomScaleNormal="90" workbookViewId="0">
      <selection activeCell="I53" sqref="I5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117</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120</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51">
        <v>8.2812031360878224E-2</v>
      </c>
      <c r="F12" s="51">
        <v>9.2746055952332984E-3</v>
      </c>
      <c r="G12" s="51">
        <v>5.8018072787003216E-2</v>
      </c>
      <c r="H12" s="51">
        <v>5.9262849562698117E-2</v>
      </c>
      <c r="I12" s="52">
        <v>7.50202254996859E-2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713547526.57000005</v>
      </c>
      <c r="F15" s="30">
        <v>697900259.94000053</v>
      </c>
      <c r="G15" s="30"/>
      <c r="H15" s="29"/>
      <c r="I15" s="28"/>
      <c r="J15" s="5"/>
      <c r="K15" s="5"/>
      <c r="L15" s="15"/>
      <c r="M15" s="4"/>
      <c r="N15" s="94"/>
      <c r="O15" s="92"/>
    </row>
    <row r="16" spans="2:17" x14ac:dyDescent="0.25">
      <c r="B16" s="7" t="s">
        <v>26</v>
      </c>
      <c r="C16" s="5"/>
      <c r="D16" s="5"/>
      <c r="E16" s="30">
        <v>678353004.10000002</v>
      </c>
      <c r="F16" s="27">
        <v>671797133.39000034</v>
      </c>
      <c r="G16" s="27"/>
      <c r="H16" s="26"/>
      <c r="I16" s="25"/>
      <c r="J16" s="5"/>
      <c r="K16" s="5"/>
      <c r="L16" s="14"/>
      <c r="M16" s="4"/>
      <c r="N16" s="94"/>
      <c r="O16" s="92"/>
      <c r="P16" s="92"/>
    </row>
    <row r="17" spans="2:16" x14ac:dyDescent="0.25">
      <c r="B17" s="7" t="s">
        <v>25</v>
      </c>
      <c r="C17" s="5"/>
      <c r="D17" s="5"/>
      <c r="E17" s="24">
        <v>115901461.87</v>
      </c>
      <c r="F17" s="27">
        <v>115901461.87</v>
      </c>
      <c r="G17" s="26"/>
      <c r="H17" s="26"/>
      <c r="I17" s="25"/>
      <c r="J17" s="5"/>
      <c r="K17" s="5"/>
      <c r="L17" s="14"/>
      <c r="M17" s="4"/>
      <c r="O17" s="92"/>
      <c r="P17" s="92"/>
    </row>
    <row r="18" spans="2:16" x14ac:dyDescent="0.25">
      <c r="B18" s="7" t="s">
        <v>24</v>
      </c>
      <c r="C18" s="5"/>
      <c r="D18" s="5"/>
      <c r="E18" s="24">
        <v>186449898.53999999</v>
      </c>
      <c r="F18" s="27">
        <v>186449898.53999999</v>
      </c>
      <c r="G18" s="22"/>
      <c r="H18" s="22"/>
      <c r="I18" s="21"/>
      <c r="J18" s="5"/>
      <c r="K18" s="5"/>
      <c r="L18" s="88"/>
      <c r="M18" s="4"/>
      <c r="O18" s="92"/>
      <c r="P18" s="92"/>
    </row>
    <row r="19" spans="2:16" x14ac:dyDescent="0.25">
      <c r="B19" s="7" t="s">
        <v>23</v>
      </c>
      <c r="C19" s="5"/>
      <c r="D19" s="5"/>
      <c r="E19" s="32">
        <v>0.16653698926921179</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62</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62</v>
      </c>
      <c r="E29" s="31" t="s">
        <v>4</v>
      </c>
      <c r="F29" s="5"/>
      <c r="G29" s="5"/>
      <c r="H29" s="5"/>
      <c r="I29" s="5"/>
      <c r="J29" s="5"/>
      <c r="K29" s="5"/>
      <c r="L29" s="5"/>
      <c r="M29" s="4"/>
    </row>
    <row r="30" spans="2:16" x14ac:dyDescent="0.25">
      <c r="B30" s="7" t="s">
        <v>97</v>
      </c>
      <c r="C30" s="5"/>
      <c r="D30" s="75"/>
      <c r="E30" s="79">
        <v>4.0000000000000001E-3</v>
      </c>
      <c r="F30" s="5"/>
      <c r="G30" s="5"/>
      <c r="H30" s="5"/>
      <c r="I30" s="5"/>
      <c r="J30" s="5"/>
      <c r="K30" s="5"/>
      <c r="L30" s="5"/>
      <c r="M30" s="4"/>
    </row>
    <row r="31" spans="2:16" x14ac:dyDescent="0.25">
      <c r="B31" s="7" t="s">
        <v>55</v>
      </c>
      <c r="C31" s="5"/>
      <c r="D31" s="75"/>
      <c r="E31" s="80">
        <v>1.17E-3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5.1700000000000001E-3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62</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62</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99">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2" t="s">
        <v>129</v>
      </c>
      <c r="F45" s="5"/>
      <c r="G45" s="5"/>
      <c r="H45" s="5"/>
      <c r="I45" s="5"/>
      <c r="J45" s="5"/>
      <c r="K45" s="5"/>
      <c r="L45" s="5"/>
      <c r="M45" s="4"/>
    </row>
    <row r="46" spans="2:17" ht="15.75" thickBot="1" x14ac:dyDescent="0.3">
      <c r="B46" s="8" t="s">
        <v>57</v>
      </c>
      <c r="C46" s="20"/>
      <c r="D46" s="76">
        <f>E46*$D$27</f>
        <v>0</v>
      </c>
      <c r="E46" s="82">
        <v>1.2542494289503863E-3</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130</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130</v>
      </c>
      <c r="G51" s="5"/>
      <c r="H51" s="5"/>
      <c r="I51" s="5"/>
      <c r="J51" s="5"/>
      <c r="K51" s="5"/>
      <c r="L51" s="5"/>
      <c r="M51" s="4"/>
    </row>
    <row r="52" spans="2:13" ht="15.75" thickBot="1" x14ac:dyDescent="0.3">
      <c r="B52" s="7" t="s">
        <v>59</v>
      </c>
      <c r="C52" s="5"/>
      <c r="D52" s="5"/>
      <c r="E52" s="12">
        <v>0</v>
      </c>
      <c r="F52" s="89" t="s">
        <v>130</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3"/>
  <sheetViews>
    <sheetView zoomScale="90" zoomScaleNormal="90" workbookViewId="0">
      <selection activeCell="F39" sqref="F39"/>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118</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113</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51">
        <v>7.7728770966084548E-2</v>
      </c>
      <c r="F12" s="51">
        <v>4.5515596954008863E-3</v>
      </c>
      <c r="G12" s="51">
        <v>5.3126282263258551E-2</v>
      </c>
      <c r="H12" s="51"/>
      <c r="I12" s="52">
        <v>4.42902984027298E-2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713547526.57000005</v>
      </c>
      <c r="F15" s="30">
        <v>697900259.94000053</v>
      </c>
      <c r="G15" s="30"/>
      <c r="H15" s="29"/>
      <c r="I15" s="28"/>
      <c r="J15" s="5"/>
      <c r="K15" s="5"/>
      <c r="L15" s="15"/>
      <c r="M15" s="4"/>
      <c r="N15" s="94"/>
      <c r="O15" s="92"/>
    </row>
    <row r="16" spans="2:17" x14ac:dyDescent="0.25">
      <c r="B16" s="7" t="s">
        <v>26</v>
      </c>
      <c r="C16" s="5"/>
      <c r="D16" s="5"/>
      <c r="E16" s="30">
        <v>678353004.10000002</v>
      </c>
      <c r="F16" s="27">
        <v>671797133.39000034</v>
      </c>
      <c r="G16" s="27"/>
      <c r="H16" s="26"/>
      <c r="I16" s="25"/>
      <c r="J16" s="5"/>
      <c r="K16" s="5"/>
      <c r="L16" s="14"/>
      <c r="M16" s="4"/>
      <c r="N16" s="94"/>
      <c r="O16" s="92"/>
      <c r="P16" s="92"/>
    </row>
    <row r="17" spans="2:16" x14ac:dyDescent="0.25">
      <c r="B17" s="7" t="s">
        <v>25</v>
      </c>
      <c r="C17" s="5"/>
      <c r="D17" s="5"/>
      <c r="E17" s="24">
        <v>115901461.87</v>
      </c>
      <c r="F17" s="27">
        <v>115901461.87</v>
      </c>
      <c r="G17" s="26"/>
      <c r="H17" s="26"/>
      <c r="I17" s="25"/>
      <c r="J17" s="5"/>
      <c r="K17" s="5"/>
      <c r="L17" s="14"/>
      <c r="M17" s="4"/>
      <c r="O17" s="92"/>
      <c r="P17" s="92"/>
    </row>
    <row r="18" spans="2:16" x14ac:dyDescent="0.25">
      <c r="B18" s="7" t="s">
        <v>24</v>
      </c>
      <c r="C18" s="5"/>
      <c r="D18" s="5"/>
      <c r="E18" s="24">
        <v>186449898.53999999</v>
      </c>
      <c r="F18" s="27">
        <v>186449898.53999999</v>
      </c>
      <c r="G18" s="22"/>
      <c r="H18" s="22"/>
      <c r="I18" s="21"/>
      <c r="J18" s="5"/>
      <c r="K18" s="5"/>
      <c r="L18" s="88"/>
      <c r="M18" s="4"/>
      <c r="O18" s="92"/>
      <c r="P18" s="92"/>
    </row>
    <row r="19" spans="2:16" x14ac:dyDescent="0.25">
      <c r="B19" s="7" t="s">
        <v>23</v>
      </c>
      <c r="C19" s="5"/>
      <c r="D19" s="5"/>
      <c r="E19" s="32">
        <v>0.16653698926921179</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62</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62</v>
      </c>
      <c r="E29" s="31" t="s">
        <v>4</v>
      </c>
      <c r="F29" s="5"/>
      <c r="G29" s="5"/>
      <c r="H29" s="5"/>
      <c r="I29" s="5"/>
      <c r="J29" s="5"/>
      <c r="K29" s="5"/>
      <c r="L29" s="5"/>
      <c r="M29" s="4"/>
    </row>
    <row r="30" spans="2:16" x14ac:dyDescent="0.25">
      <c r="B30" s="7" t="s">
        <v>97</v>
      </c>
      <c r="C30" s="5"/>
      <c r="D30" s="75"/>
      <c r="E30" s="79">
        <v>7.4980000000000003E-3</v>
      </c>
      <c r="F30" s="5"/>
      <c r="G30" s="5"/>
      <c r="H30" s="5"/>
      <c r="I30" s="5"/>
      <c r="J30" s="5"/>
      <c r="K30" s="5"/>
      <c r="L30" s="5"/>
      <c r="M30" s="4"/>
    </row>
    <row r="31" spans="2:16" x14ac:dyDescent="0.25">
      <c r="B31" s="7" t="s">
        <v>55</v>
      </c>
      <c r="C31" s="5"/>
      <c r="D31" s="75"/>
      <c r="E31" s="80">
        <v>1.1679999999999998E-3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8.6660000000000001E-3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62</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62</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99">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2" t="s">
        <v>129</v>
      </c>
      <c r="F45" s="5"/>
      <c r="G45" s="5"/>
      <c r="H45" s="5"/>
      <c r="I45" s="5"/>
      <c r="J45" s="5"/>
      <c r="K45" s="5"/>
      <c r="L45" s="5"/>
      <c r="M45" s="4"/>
    </row>
    <row r="46" spans="2:17" ht="15.75" thickBot="1" x14ac:dyDescent="0.3">
      <c r="B46" s="8" t="s">
        <v>57</v>
      </c>
      <c r="C46" s="20"/>
      <c r="D46" s="76">
        <f>E46*$D$27</f>
        <v>0</v>
      </c>
      <c r="E46" s="82">
        <v>1.2542494289503863E-3</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130</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130</v>
      </c>
      <c r="G51" s="5"/>
      <c r="H51" s="5"/>
      <c r="I51" s="5"/>
      <c r="J51" s="5"/>
      <c r="K51" s="5"/>
      <c r="L51" s="5"/>
      <c r="M51" s="4"/>
    </row>
    <row r="52" spans="2:13" ht="15.75" thickBot="1" x14ac:dyDescent="0.3">
      <c r="B52" s="7" t="s">
        <v>59</v>
      </c>
      <c r="C52" s="5"/>
      <c r="D52" s="5"/>
      <c r="E52" s="12">
        <v>0</v>
      </c>
      <c r="F52" s="89" t="s">
        <v>130</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53"/>
  <sheetViews>
    <sheetView zoomScale="90" zoomScaleNormal="90" workbookViewId="0">
      <selection activeCell="I53" sqref="I5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128</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123</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97">
        <v>7.8412391093901412E-2</v>
      </c>
      <c r="F12" s="51">
        <v>4.5290473003896103E-3</v>
      </c>
      <c r="G12" s="51">
        <v>5.2874016150374903E-2</v>
      </c>
      <c r="H12" s="51"/>
      <c r="I12" s="52">
        <v>1.9817493251359508E-2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713547526.57000005</v>
      </c>
      <c r="F15" s="30">
        <v>697900259.94000053</v>
      </c>
      <c r="G15" s="30"/>
      <c r="H15" s="29"/>
      <c r="I15" s="28"/>
      <c r="J15" s="5"/>
      <c r="K15" s="5"/>
      <c r="L15" s="15"/>
      <c r="M15" s="4"/>
      <c r="N15" s="94"/>
      <c r="O15" s="92"/>
    </row>
    <row r="16" spans="2:17" x14ac:dyDescent="0.25">
      <c r="B16" s="7" t="s">
        <v>26</v>
      </c>
      <c r="C16" s="5"/>
      <c r="D16" s="5"/>
      <c r="E16" s="30">
        <v>678353004.10000002</v>
      </c>
      <c r="F16" s="27">
        <v>671797133.39000034</v>
      </c>
      <c r="G16" s="27"/>
      <c r="H16" s="26"/>
      <c r="I16" s="25"/>
      <c r="J16" s="5"/>
      <c r="K16" s="5"/>
      <c r="L16" s="14"/>
      <c r="M16" s="4"/>
      <c r="N16" s="94"/>
      <c r="O16" s="92"/>
      <c r="P16" s="92"/>
    </row>
    <row r="17" spans="2:16" x14ac:dyDescent="0.25">
      <c r="B17" s="7" t="s">
        <v>25</v>
      </c>
      <c r="C17" s="5"/>
      <c r="D17" s="5"/>
      <c r="E17" s="24">
        <v>115901461.87</v>
      </c>
      <c r="F17" s="27">
        <v>115901461.87</v>
      </c>
      <c r="G17" s="26"/>
      <c r="H17" s="26"/>
      <c r="I17" s="25"/>
      <c r="J17" s="5"/>
      <c r="K17" s="5"/>
      <c r="L17" s="14"/>
      <c r="M17" s="4"/>
      <c r="O17" s="92"/>
      <c r="P17" s="92"/>
    </row>
    <row r="18" spans="2:16" x14ac:dyDescent="0.25">
      <c r="B18" s="7" t="s">
        <v>24</v>
      </c>
      <c r="C18" s="5"/>
      <c r="D18" s="5"/>
      <c r="E18" s="24">
        <v>186449898.53999999</v>
      </c>
      <c r="F18" s="27">
        <v>186449898.53999999</v>
      </c>
      <c r="G18" s="22"/>
      <c r="H18" s="22"/>
      <c r="I18" s="21"/>
      <c r="J18" s="5"/>
      <c r="K18" s="5"/>
      <c r="L18" s="88"/>
      <c r="M18" s="4"/>
      <c r="O18" s="92"/>
      <c r="P18" s="92"/>
    </row>
    <row r="19" spans="2:16" x14ac:dyDescent="0.25">
      <c r="B19" s="7" t="s">
        <v>23</v>
      </c>
      <c r="C19" s="5"/>
      <c r="D19" s="5"/>
      <c r="E19" s="32">
        <v>0.16653698926921179</v>
      </c>
      <c r="F19" s="32"/>
      <c r="G19" s="32"/>
      <c r="H19" s="32"/>
      <c r="I19" s="32"/>
      <c r="J19" s="5"/>
      <c r="K19" s="5"/>
      <c r="L19" s="32"/>
      <c r="M19" s="4"/>
    </row>
    <row r="20" spans="2:16" x14ac:dyDescent="0.25">
      <c r="B20" s="11"/>
      <c r="C20" s="10"/>
      <c r="D20" s="69"/>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62</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62</v>
      </c>
      <c r="E29" s="31" t="s">
        <v>4</v>
      </c>
      <c r="F29" s="5"/>
      <c r="G29" s="5"/>
      <c r="H29" s="5"/>
      <c r="I29" s="5"/>
      <c r="J29" s="5"/>
      <c r="K29" s="5"/>
      <c r="L29" s="5"/>
      <c r="M29" s="4"/>
    </row>
    <row r="30" spans="2:16" x14ac:dyDescent="0.25">
      <c r="B30" s="7" t="s">
        <v>97</v>
      </c>
      <c r="C30" s="5"/>
      <c r="D30" s="75"/>
      <c r="E30" s="79">
        <v>7.5069999999999998E-3</v>
      </c>
      <c r="F30" s="5"/>
      <c r="G30" s="5"/>
      <c r="H30" s="5"/>
      <c r="I30" s="5"/>
      <c r="J30" s="5"/>
      <c r="K30" s="5"/>
      <c r="L30" s="5"/>
      <c r="M30" s="4"/>
    </row>
    <row r="31" spans="2:16" x14ac:dyDescent="0.25">
      <c r="B31" s="7" t="s">
        <v>55</v>
      </c>
      <c r="C31" s="5"/>
      <c r="D31" s="75"/>
      <c r="E31" s="80">
        <v>1.1680000000000024E-3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8.6750000000000022E-3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62</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row>
    <row r="38" spans="2:17" x14ac:dyDescent="0.25">
      <c r="B38" s="8" t="s">
        <v>16</v>
      </c>
      <c r="C38" s="20"/>
      <c r="D38" s="74" t="s">
        <v>62</v>
      </c>
      <c r="E38" s="31" t="s">
        <v>4</v>
      </c>
      <c r="F38" s="31" t="s">
        <v>15</v>
      </c>
      <c r="G38" s="31" t="s">
        <v>14</v>
      </c>
      <c r="H38" s="31" t="s">
        <v>13</v>
      </c>
      <c r="I38" s="31" t="s">
        <v>12</v>
      </c>
      <c r="J38" s="31" t="s">
        <v>11</v>
      </c>
      <c r="K38" s="31" t="s">
        <v>10</v>
      </c>
      <c r="L38" s="31" t="s">
        <v>9</v>
      </c>
      <c r="M38" s="4"/>
      <c r="Q38" s="96"/>
    </row>
    <row r="39" spans="2:17" x14ac:dyDescent="0.25">
      <c r="B39" s="7" t="s">
        <v>8</v>
      </c>
      <c r="C39" s="5"/>
      <c r="D39" s="75"/>
      <c r="E39" s="84">
        <v>7.0284988201759174E-4</v>
      </c>
      <c r="F39" s="98">
        <v>7.0284988201759174E-4</v>
      </c>
      <c r="G39" s="53"/>
      <c r="H39" s="53"/>
      <c r="I39" s="53"/>
      <c r="J39" s="53"/>
      <c r="K39" s="53"/>
      <c r="L39" s="54"/>
      <c r="M39" s="4"/>
      <c r="Q39" s="96"/>
    </row>
    <row r="40" spans="2:17" x14ac:dyDescent="0.25">
      <c r="B40" s="7" t="s">
        <v>7</v>
      </c>
      <c r="C40" s="5"/>
      <c r="D40" s="75"/>
      <c r="E40" s="84">
        <v>2.4306975119654461E-4</v>
      </c>
      <c r="F40" s="99">
        <v>2.4306975119654461E-4</v>
      </c>
      <c r="G40" s="56"/>
      <c r="H40" s="56"/>
      <c r="I40" s="56"/>
      <c r="J40" s="56"/>
      <c r="K40" s="56"/>
      <c r="L40" s="57"/>
      <c r="M40" s="4"/>
    </row>
    <row r="41" spans="2:17" x14ac:dyDescent="0.25">
      <c r="B41" s="7" t="s">
        <v>78</v>
      </c>
      <c r="C41" s="5"/>
      <c r="D41" s="75"/>
      <c r="E41" s="84">
        <v>3.0832979573625004E-4</v>
      </c>
      <c r="F41" s="99">
        <v>3.0832979573625004E-4</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2" t="s">
        <v>129</v>
      </c>
      <c r="F45" s="5"/>
      <c r="G45" s="5"/>
      <c r="H45" s="5"/>
      <c r="I45" s="5"/>
      <c r="J45" s="5"/>
      <c r="K45" s="5"/>
      <c r="L45" s="5"/>
      <c r="M45" s="4"/>
    </row>
    <row r="46" spans="2:17" ht="15.75" thickBot="1" x14ac:dyDescent="0.3">
      <c r="B46" s="8" t="s">
        <v>57</v>
      </c>
      <c r="C46" s="20"/>
      <c r="D46" s="76">
        <f>E46*$D$27</f>
        <v>0</v>
      </c>
      <c r="E46" s="82">
        <v>1.2542494289503863E-3</v>
      </c>
      <c r="F46" s="61">
        <v>1.2542494289503863E-3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130</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130</v>
      </c>
      <c r="G51" s="5"/>
      <c r="H51" s="5"/>
      <c r="I51" s="5"/>
      <c r="J51" s="5"/>
      <c r="K51" s="5"/>
      <c r="L51" s="5"/>
      <c r="M51" s="4"/>
    </row>
    <row r="52" spans="2:13" ht="15.75" thickBot="1" x14ac:dyDescent="0.3">
      <c r="B52" s="7" t="s">
        <v>59</v>
      </c>
      <c r="C52" s="5"/>
      <c r="D52" s="5"/>
      <c r="E52" s="12">
        <v>0</v>
      </c>
      <c r="F52" s="89" t="s">
        <v>130</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87E3D7C1BCDE45A6DB06D240E465DC" ma:contentTypeVersion="16" ma:contentTypeDescription="Create a new document." ma:contentTypeScope="" ma:versionID="f0366ad1ab9a25d6e0e1280a8de243b3">
  <xsd:schema xmlns:xsd="http://www.w3.org/2001/XMLSchema" xmlns:xs="http://www.w3.org/2001/XMLSchema" xmlns:p="http://schemas.microsoft.com/office/2006/metadata/properties" xmlns:ns2="db5ddd96-e2fb-4c16-bed4-4cbfa7a95021" xmlns:ns3="a735f275-5a30-4f61-85a7-bbec9e1580ea" targetNamespace="http://schemas.microsoft.com/office/2006/metadata/properties" ma:root="true" ma:fieldsID="3cd62a910a405e92d2727e90baa10972" ns2:_="" ns3:_="">
    <xsd:import namespace="db5ddd96-e2fb-4c16-bed4-4cbfa7a95021"/>
    <xsd:import namespace="a735f275-5a30-4f61-85a7-bbec9e1580e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5ddd96-e2fb-4c16-bed4-4cbfa7a95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ce6581e-fde9-4049-9fa0-f6ac9be52b19"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35f275-5a30-4f61-85a7-bbec9e1580e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dfded80-a34e-410b-9279-be42006f5705}" ma:internalName="TaxCatchAll" ma:showField="CatchAllData" ma:web="a735f275-5a30-4f61-85a7-bbec9e1580e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b5ddd96-e2fb-4c16-bed4-4cbfa7a95021">
      <Terms xmlns="http://schemas.microsoft.com/office/infopath/2007/PartnerControls"/>
    </lcf76f155ced4ddcb4097134ff3c332f>
    <TaxCatchAll xmlns="a735f275-5a30-4f61-85a7-bbec9e1580ea" xsi:nil="true"/>
    <_Flow_SignoffStatus xmlns="db5ddd96-e2fb-4c16-bed4-4cbfa7a95021" xsi:nil="true"/>
  </documentManagement>
</p:properties>
</file>

<file path=customXml/itemProps1.xml><?xml version="1.0" encoding="utf-8"?>
<ds:datastoreItem xmlns:ds="http://schemas.openxmlformats.org/officeDocument/2006/customXml" ds:itemID="{7BB1A115-3983-4B86-A4F6-00F5638741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5ddd96-e2fb-4c16-bed4-4cbfa7a95021"/>
    <ds:schemaRef ds:uri="a735f275-5a30-4f61-85a7-bbec9e158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12A994-7FBF-42A6-9D6A-0A18835CC799}">
  <ds:schemaRefs>
    <ds:schemaRef ds:uri="http://schemas.microsoft.com/sharepoint/v3/contenttype/forms"/>
  </ds:schemaRefs>
</ds:datastoreItem>
</file>

<file path=customXml/itemProps3.xml><?xml version="1.0" encoding="utf-8"?>
<ds:datastoreItem xmlns:ds="http://schemas.openxmlformats.org/officeDocument/2006/customXml" ds:itemID="{42EEDA6A-E5AD-4A60-9669-71930D69BF92}">
  <ds:schemaRefs>
    <ds:schemaRef ds:uri="http://schemas.microsoft.com/office/2006/metadata/properties"/>
    <ds:schemaRef ds:uri="http://schemas.microsoft.com/office/infopath/2007/PartnerControls"/>
    <ds:schemaRef ds:uri="db5ddd96-e2fb-4c16-bed4-4cbfa7a95021"/>
    <ds:schemaRef ds:uri="a735f275-5a30-4f61-85a7-bbec9e1580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Notes</vt:lpstr>
      <vt:lpstr>Segregated Mandate</vt:lpstr>
      <vt:lpstr>IE00B1FZRR25</vt:lpstr>
      <vt:lpstr>IE00BYSRYY24</vt:lpstr>
      <vt:lpstr>IE00B1FZRT49</vt:lpstr>
      <vt:lpstr>IE00BYSRYZ31</vt:lpstr>
      <vt:lpstr>IE00BFFK9L34</vt:lpstr>
      <vt:lpstr>Sheet6</vt:lpstr>
      <vt:lpstr>IE00B1FZRR25!Print_Area</vt:lpstr>
      <vt:lpstr>IE00B1FZRT49!Print_Area</vt:lpstr>
      <vt:lpstr>IE00BFFK9L34!Print_Area</vt:lpstr>
      <vt:lpstr>IE00BYSRYY24!Print_Area</vt:lpstr>
      <vt:lpstr>IE00BYSRYZ31!Print_Area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John Ensor</cp:lastModifiedBy>
  <cp:lastPrinted>2024-04-30T11:45:03Z</cp:lastPrinted>
  <dcterms:created xsi:type="dcterms:W3CDTF">2016-07-29T13:57:37Z</dcterms:created>
  <dcterms:modified xsi:type="dcterms:W3CDTF">2024-04-30T15:16:15Z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0x0101002087E3D7C1BCDE45A6DB06D240E465DC</vt:lpwstr>
  </property>
  <property fmtid="{D5CDD505-2E9C-101B-9397-08002B2CF9AE}" pid="3" name="Order">
    <vt:r8>61183600</vt:r8>
  </property>
  <property fmtid="{D5CDD505-2E9C-101B-9397-08002B2CF9AE}" pid="4" name="MediaServiceImageTags">
    <vt:lpwstr/>
  </property>
</Properties>
</file>